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0" yWindow="1005" windowWidth="9600" windowHeight="2055"/>
  </bookViews>
  <sheets>
    <sheet name="Таб.3" sheetId="3" r:id="rId1"/>
  </sheets>
  <definedNames>
    <definedName name="_xlnm.Print_Area" localSheetId="0">Таб.3!$A$1:$H$28</definedName>
  </definedNames>
  <calcPr calcId="124519"/>
</workbook>
</file>

<file path=xl/calcChain.xml><?xml version="1.0" encoding="utf-8"?>
<calcChain xmlns="http://schemas.openxmlformats.org/spreadsheetml/2006/main">
  <c r="G14" i="3"/>
  <c r="C8"/>
  <c r="D8"/>
  <c r="E8"/>
  <c r="F8"/>
  <c r="C9"/>
  <c r="D9"/>
  <c r="E9"/>
  <c r="F9"/>
  <c r="C11"/>
  <c r="D11"/>
  <c r="E11"/>
  <c r="F11"/>
  <c r="C10"/>
  <c r="D10"/>
  <c r="E10"/>
  <c r="F10"/>
  <c r="B8"/>
  <c r="B10"/>
  <c r="B11"/>
  <c r="B12"/>
  <c r="C15"/>
  <c r="D15"/>
  <c r="E15"/>
  <c r="F15"/>
  <c r="B15"/>
  <c r="C19"/>
  <c r="D19"/>
  <c r="E19"/>
  <c r="F19"/>
  <c r="B19"/>
  <c r="C22"/>
  <c r="D22"/>
  <c r="E22"/>
  <c r="F22"/>
  <c r="B22"/>
  <c r="C25"/>
  <c r="D25"/>
  <c r="E25"/>
  <c r="F25"/>
  <c r="B25"/>
  <c r="G21" l="1"/>
  <c r="D24"/>
  <c r="D18"/>
  <c r="D17"/>
  <c r="D14"/>
  <c r="D13"/>
  <c r="F12"/>
  <c r="E12"/>
  <c r="C12"/>
  <c r="D12" l="1"/>
  <c r="B7"/>
  <c r="F7"/>
  <c r="C7"/>
  <c r="E7"/>
  <c r="D7" l="1"/>
  <c r="G7"/>
  <c r="G8"/>
  <c r="G9"/>
  <c r="G10"/>
  <c r="G27"/>
  <c r="G26"/>
  <c r="G25"/>
  <c r="G24"/>
  <c r="G23"/>
  <c r="G22"/>
  <c r="G20"/>
  <c r="G19"/>
  <c r="G18"/>
  <c r="G17"/>
  <c r="G16"/>
  <c r="G15"/>
  <c r="G13"/>
  <c r="G12"/>
  <c r="B9"/>
</calcChain>
</file>

<file path=xl/sharedStrings.xml><?xml version="1.0" encoding="utf-8"?>
<sst xmlns="http://schemas.openxmlformats.org/spreadsheetml/2006/main" count="33" uniqueCount="21">
  <si>
    <t>Внебюджетные источники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</si>
  <si>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</si>
  <si>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</si>
  <si>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</si>
  <si>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</si>
  <si>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Кассовое
исполнение</t>
  </si>
  <si>
    <t>Комментарий</t>
  </si>
  <si>
    <t>Федеральный бюджет</t>
  </si>
  <si>
    <t>Областной бюджет</t>
  </si>
  <si>
    <t>Бюджет района</t>
  </si>
  <si>
    <t>3. Сведения об исполнении бюджетных ассигнований, предусмотренных на финансовое обеспечение реализации муниципальной программы</t>
  </si>
  <si>
    <t xml:space="preserve">Наименование муниципальной программы, структурного элемента и источника финансового обеспечения
финансового обеспечения
</t>
  </si>
  <si>
    <t>Объем финансового обеспечения,
 тыс. рублей</t>
  </si>
  <si>
    <t>Муниципальная программа Красносулинского района «Социальная поддержка граждан» (всего), в том числе:</t>
  </si>
  <si>
    <t>Комплекс процессных мероприятий «Социальная поддержка отдельных категорий граждан» (всего), в том числе:</t>
  </si>
  <si>
    <t>Комплекс процессных мероприятий «Обеспечение реализации муниципальной программы Красносулинского района «Социальная поддержка граждан» (всего), в том числе:</t>
  </si>
  <si>
    <t>Комплекс процессных мероприятий «Совершенствование мер демографической политики в области социальной поддержки семьи и детей» (всего), в том числе:</t>
  </si>
  <si>
    <t>Комплекс процессных мероприятий «Модернизация и развитие социального обслуживания населения, повышение качества жизни граждан старшего поколения»  (всего), в том числе:</t>
  </si>
  <si>
    <t>Исполнение,
тыс. рублей</t>
  </si>
  <si>
    <t>Муниципальный проект «Многодетная семья» (Красносулинский район) по национальному проекту «Семья» (всего), в том числе:</t>
  </si>
  <si>
    <t xml:space="preserve">Процент исполнения
</t>
  </si>
</sst>
</file>

<file path=xl/styles.xml><?xml version="1.0" encoding="utf-8"?>
<styleSheet xmlns="http://schemas.openxmlformats.org/spreadsheetml/2006/main">
  <numFmts count="4">
    <numFmt numFmtId="164" formatCode="0.0_ ;\-0.0\ "/>
    <numFmt numFmtId="165" formatCode="0.0"/>
    <numFmt numFmtId="166" formatCode="_-* #,##0.00_р_._-;\-* #,##0.00_р_._-;_-* &quot;-&quot;??_р_._-;_-@_-"/>
    <numFmt numFmtId="167" formatCode="_-* #,##0.0_р_._-;\-* #,##0.0_р_._-;_-* &quot;-&quot;??_р_._-;_-@_-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17">
    <xf numFmtId="0" fontId="0" fillId="0" borderId="0" xfId="0"/>
    <xf numFmtId="166" fontId="4" fillId="2" borderId="1" xfId="1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vertical="top" wrapText="1"/>
    </xf>
    <xf numFmtId="0" fontId="3" fillId="2" borderId="0" xfId="0" applyFont="1" applyFill="1"/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7" fontId="4" fillId="2" borderId="1" xfId="1" applyNumberFormat="1" applyFont="1" applyFill="1" applyBorder="1" applyAlignment="1">
      <alignment horizontal="center" vertical="top" wrapText="1"/>
    </xf>
    <xf numFmtId="165" fontId="4" fillId="2" borderId="1" xfId="1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EBFFEB"/>
      <color rgb="FFFBFFFB"/>
      <color rgb="FFFFFF6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tabSelected="1" view="pageBreakPreview" zoomScale="110" zoomScaleNormal="110" zoomScaleSheetLayoutView="110" workbookViewId="0">
      <pane xSplit="1" ySplit="6" topLeftCell="B7" activePane="bottomRight" state="frozen"/>
      <selection pane="topRight" activeCell="D1" sqref="D1"/>
      <selection pane="bottomLeft" activeCell="A6" sqref="A6"/>
      <selection pane="bottomRight" activeCell="G6" sqref="G6"/>
    </sheetView>
  </sheetViews>
  <sheetFormatPr defaultColWidth="9.140625" defaultRowHeight="18.75"/>
  <cols>
    <col min="1" max="1" width="68.28515625" style="3" customWidth="1"/>
    <col min="2" max="7" width="17.28515625" style="12" customWidth="1"/>
    <col min="8" max="8" width="37.42578125" style="12" customWidth="1"/>
    <col min="9" max="16384" width="9.140625" style="3"/>
  </cols>
  <sheetData>
    <row r="1" spans="1:8" ht="2.25" customHeight="1">
      <c r="A1" s="15"/>
      <c r="B1" s="15"/>
      <c r="C1" s="15"/>
      <c r="D1" s="15"/>
      <c r="E1" s="15"/>
      <c r="F1" s="15"/>
      <c r="G1" s="15"/>
      <c r="H1" s="15"/>
    </row>
    <row r="2" spans="1:8">
      <c r="A2" s="16" t="s">
        <v>10</v>
      </c>
      <c r="B2" s="16"/>
      <c r="C2" s="16"/>
      <c r="D2" s="16"/>
      <c r="E2" s="16"/>
      <c r="F2" s="16"/>
      <c r="G2" s="16"/>
      <c r="H2" s="16"/>
    </row>
    <row r="3" spans="1:8">
      <c r="A3" s="4"/>
      <c r="B3" s="4"/>
      <c r="C3" s="4"/>
      <c r="D3" s="4"/>
      <c r="E3" s="4"/>
      <c r="F3" s="4"/>
      <c r="G3" s="4"/>
      <c r="H3" s="4"/>
    </row>
    <row r="4" spans="1:8" ht="36" customHeight="1">
      <c r="A4" s="14" t="s">
        <v>11</v>
      </c>
      <c r="B4" s="14" t="s">
        <v>12</v>
      </c>
      <c r="C4" s="14"/>
      <c r="D4" s="14"/>
      <c r="E4" s="14" t="s">
        <v>18</v>
      </c>
      <c r="F4" s="14"/>
      <c r="G4" s="13" t="s">
        <v>20</v>
      </c>
      <c r="H4" s="14" t="s">
        <v>6</v>
      </c>
    </row>
    <row r="5" spans="1:8" ht="58.5" customHeight="1">
      <c r="A5" s="14"/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13"/>
      <c r="H5" s="14"/>
    </row>
    <row r="6" spans="1:8" ht="18.75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37.5">
      <c r="A7" s="7" t="s">
        <v>13</v>
      </c>
      <c r="B7" s="8">
        <f>B12+B15+B19+B22+B25</f>
        <v>672014.9</v>
      </c>
      <c r="C7" s="8">
        <f>C12+C15+C19+C22+C25</f>
        <v>638717</v>
      </c>
      <c r="D7" s="8">
        <f>D12+D15+D19+D22+D25</f>
        <v>602367.4</v>
      </c>
      <c r="E7" s="8">
        <f>E12+E15+E19+E22+E25</f>
        <v>463988.9</v>
      </c>
      <c r="F7" s="8">
        <f>F12+F15+F19+F22+F25</f>
        <v>361428.8</v>
      </c>
      <c r="G7" s="8">
        <f t="shared" ref="G7:G10" si="0">F7/C7*100</f>
        <v>56.586688627357653</v>
      </c>
      <c r="H7" s="9"/>
    </row>
    <row r="8" spans="1:8">
      <c r="A8" s="7" t="s">
        <v>7</v>
      </c>
      <c r="B8" s="8">
        <f>B13+B16+B23</f>
        <v>64813.900000000009</v>
      </c>
      <c r="C8" s="8">
        <f t="shared" ref="C8:F8" si="1">C13+C16+C23</f>
        <v>64813.900000000009</v>
      </c>
      <c r="D8" s="8">
        <f t="shared" si="1"/>
        <v>54266.100000000006</v>
      </c>
      <c r="E8" s="8">
        <f t="shared" si="1"/>
        <v>32584</v>
      </c>
      <c r="F8" s="8">
        <f t="shared" si="1"/>
        <v>32565.8</v>
      </c>
      <c r="G8" s="8">
        <f t="shared" si="0"/>
        <v>50.245086316361146</v>
      </c>
      <c r="H8" s="2"/>
    </row>
    <row r="9" spans="1:8">
      <c r="A9" s="7" t="s">
        <v>8</v>
      </c>
      <c r="B9" s="8">
        <f>B14+B17+B20+B24+B26</f>
        <v>559700.1</v>
      </c>
      <c r="C9" s="8">
        <f t="shared" ref="C9:F9" si="2">C14+C17+C20+C24+C26</f>
        <v>562402.19999999995</v>
      </c>
      <c r="D9" s="8">
        <f t="shared" si="2"/>
        <v>541408.19999999995</v>
      </c>
      <c r="E9" s="8">
        <f t="shared" si="2"/>
        <v>421879.9</v>
      </c>
      <c r="F9" s="8">
        <f t="shared" si="2"/>
        <v>304266.59999999998</v>
      </c>
      <c r="G9" s="8">
        <f t="shared" si="0"/>
        <v>54.101246403374667</v>
      </c>
      <c r="H9" s="9"/>
    </row>
    <row r="10" spans="1:8">
      <c r="A10" s="7" t="s">
        <v>9</v>
      </c>
      <c r="B10" s="8">
        <f>B18+B21+B27</f>
        <v>11500.9</v>
      </c>
      <c r="C10" s="8">
        <f t="shared" ref="C10:F10" si="3">C18+C21+C27</f>
        <v>11500.9</v>
      </c>
      <c r="D10" s="8">
        <f t="shared" si="3"/>
        <v>6693.0999999999995</v>
      </c>
      <c r="E10" s="8">
        <f t="shared" si="3"/>
        <v>9525</v>
      </c>
      <c r="F10" s="8">
        <f t="shared" si="3"/>
        <v>6824.2000000000007</v>
      </c>
      <c r="G10" s="8">
        <f t="shared" si="0"/>
        <v>59.336225860584833</v>
      </c>
      <c r="H10" s="9"/>
    </row>
    <row r="11" spans="1:8">
      <c r="A11" s="7" t="s">
        <v>0</v>
      </c>
      <c r="B11" s="8">
        <f>B28</f>
        <v>36000</v>
      </c>
      <c r="C11" s="8">
        <f t="shared" ref="C11:F11" si="4">C28</f>
        <v>0</v>
      </c>
      <c r="D11" s="8">
        <f t="shared" si="4"/>
        <v>0</v>
      </c>
      <c r="E11" s="8">
        <f t="shared" si="4"/>
        <v>0</v>
      </c>
      <c r="F11" s="8">
        <f t="shared" si="4"/>
        <v>17772.2</v>
      </c>
      <c r="G11" s="8">
        <v>49.4</v>
      </c>
      <c r="H11" s="1"/>
    </row>
    <row r="12" spans="1:8" ht="56.25">
      <c r="A12" s="7" t="s">
        <v>19</v>
      </c>
      <c r="B12" s="8">
        <f>B13+B14</f>
        <v>28837.399999999998</v>
      </c>
      <c r="C12" s="8">
        <f>C13+C14</f>
        <v>28837.399999999998</v>
      </c>
      <c r="D12" s="8">
        <f>D13+D14</f>
        <v>21937.399999999998</v>
      </c>
      <c r="E12" s="8">
        <f t="shared" ref="E12" si="5">E13+E14</f>
        <v>8089.3</v>
      </c>
      <c r="F12" s="8">
        <f>F13+F14</f>
        <v>8089.3</v>
      </c>
      <c r="G12" s="8">
        <f>F12/C12*100</f>
        <v>28.051419337388257</v>
      </c>
      <c r="H12" s="2"/>
    </row>
    <row r="13" spans="1:8">
      <c r="A13" s="7" t="s">
        <v>7</v>
      </c>
      <c r="B13" s="8">
        <v>25134.3</v>
      </c>
      <c r="C13" s="8">
        <v>25134.3</v>
      </c>
      <c r="D13" s="8">
        <f>25134.3-6762</f>
        <v>18372.3</v>
      </c>
      <c r="E13" s="8">
        <v>7153.2</v>
      </c>
      <c r="F13" s="8">
        <v>7153.2</v>
      </c>
      <c r="G13" s="8">
        <f t="shared" ref="G13:G27" si="6">F13/C13*100</f>
        <v>28.459913345507932</v>
      </c>
      <c r="H13" s="2"/>
    </row>
    <row r="14" spans="1:8">
      <c r="A14" s="7" t="s">
        <v>8</v>
      </c>
      <c r="B14" s="8">
        <v>3703.1</v>
      </c>
      <c r="C14" s="8">
        <v>3703.1</v>
      </c>
      <c r="D14" s="8">
        <f>3703.1-138</f>
        <v>3565.1</v>
      </c>
      <c r="E14" s="8">
        <v>936.1</v>
      </c>
      <c r="F14" s="8">
        <v>936.1</v>
      </c>
      <c r="G14" s="8">
        <f>F14/C14*100</f>
        <v>25.278820447732979</v>
      </c>
      <c r="H14" s="2"/>
    </row>
    <row r="15" spans="1:8" ht="56.25">
      <c r="A15" s="10" t="s">
        <v>14</v>
      </c>
      <c r="B15" s="8">
        <f>B16+B17+B18</f>
        <v>253677.5</v>
      </c>
      <c r="C15" s="8">
        <f t="shared" ref="C15:F15" si="7">C16+C17+C18</f>
        <v>256379.59999999998</v>
      </c>
      <c r="D15" s="8">
        <f t="shared" si="7"/>
        <v>231491.3</v>
      </c>
      <c r="E15" s="8">
        <f t="shared" si="7"/>
        <v>166619.20000000001</v>
      </c>
      <c r="F15" s="8">
        <f t="shared" si="7"/>
        <v>162020.5</v>
      </c>
      <c r="G15" s="8">
        <f>F15/C15*100</f>
        <v>63.195550660036915</v>
      </c>
      <c r="H15" s="1"/>
    </row>
    <row r="16" spans="1:8">
      <c r="A16" s="7" t="s">
        <v>7</v>
      </c>
      <c r="B16" s="8">
        <v>35893.800000000003</v>
      </c>
      <c r="C16" s="8">
        <v>35893.800000000003</v>
      </c>
      <c r="D16" s="8">
        <v>35893.800000000003</v>
      </c>
      <c r="E16" s="8">
        <v>24880.2</v>
      </c>
      <c r="F16" s="8">
        <v>24862</v>
      </c>
      <c r="G16" s="8">
        <f t="shared" si="6"/>
        <v>69.265444171416789</v>
      </c>
      <c r="H16" s="2"/>
    </row>
    <row r="17" spans="1:8">
      <c r="A17" s="7" t="s">
        <v>8</v>
      </c>
      <c r="B17" s="8">
        <v>212624.7</v>
      </c>
      <c r="C17" s="8">
        <v>215326.8</v>
      </c>
      <c r="D17" s="8">
        <f>215326.8-13371-6709.5</f>
        <v>195246.3</v>
      </c>
      <c r="E17" s="8">
        <v>137888.79999999999</v>
      </c>
      <c r="F17" s="8">
        <v>133822</v>
      </c>
      <c r="G17" s="8">
        <f t="shared" si="6"/>
        <v>62.148325243304605</v>
      </c>
      <c r="H17" s="2"/>
    </row>
    <row r="18" spans="1:8">
      <c r="A18" s="7" t="s">
        <v>9</v>
      </c>
      <c r="B18" s="8">
        <v>5159</v>
      </c>
      <c r="C18" s="8">
        <v>5159</v>
      </c>
      <c r="D18" s="8">
        <f>5159-4807.8</f>
        <v>351.19999999999982</v>
      </c>
      <c r="E18" s="8">
        <v>3850.2</v>
      </c>
      <c r="F18" s="8">
        <v>3336.5</v>
      </c>
      <c r="G18" s="8">
        <f t="shared" si="6"/>
        <v>64.673386315177368</v>
      </c>
      <c r="H18" s="2"/>
    </row>
    <row r="19" spans="1:8" ht="75">
      <c r="A19" s="10" t="s">
        <v>15</v>
      </c>
      <c r="B19" s="8">
        <f>B20+B21</f>
        <v>32630.799999999999</v>
      </c>
      <c r="C19" s="8">
        <f t="shared" ref="C19:F19" si="8">C20+C21</f>
        <v>32630.799999999999</v>
      </c>
      <c r="D19" s="8">
        <f t="shared" si="8"/>
        <v>32630.799999999999</v>
      </c>
      <c r="E19" s="8">
        <f t="shared" si="8"/>
        <v>15135</v>
      </c>
      <c r="F19" s="8">
        <f t="shared" si="8"/>
        <v>13345.4</v>
      </c>
      <c r="G19" s="8">
        <f t="shared" si="6"/>
        <v>40.898169827279744</v>
      </c>
      <c r="H19" s="1"/>
    </row>
    <row r="20" spans="1:8">
      <c r="A20" s="7" t="s">
        <v>8</v>
      </c>
      <c r="B20" s="8">
        <v>30988.3</v>
      </c>
      <c r="C20" s="8">
        <v>30988.3</v>
      </c>
      <c r="D20" s="8">
        <v>30988.3</v>
      </c>
      <c r="E20" s="8">
        <v>14159.6</v>
      </c>
      <c r="F20" s="8">
        <v>12397.1</v>
      </c>
      <c r="G20" s="8">
        <f t="shared" si="6"/>
        <v>40.00574410341968</v>
      </c>
      <c r="H20" s="2"/>
    </row>
    <row r="21" spans="1:8">
      <c r="A21" s="7" t="s">
        <v>9</v>
      </c>
      <c r="B21" s="8">
        <v>1642.5</v>
      </c>
      <c r="C21" s="8">
        <v>1642.5</v>
      </c>
      <c r="D21" s="8">
        <v>1642.5</v>
      </c>
      <c r="E21" s="8">
        <v>975.4</v>
      </c>
      <c r="F21" s="8">
        <v>948.3</v>
      </c>
      <c r="G21" s="8">
        <f t="shared" si="6"/>
        <v>57.735159817351601</v>
      </c>
      <c r="H21" s="1"/>
    </row>
    <row r="22" spans="1:8" ht="59.25" customHeight="1">
      <c r="A22" s="7" t="s">
        <v>16</v>
      </c>
      <c r="B22" s="8">
        <f>B23+B24</f>
        <v>92581.2</v>
      </c>
      <c r="C22" s="8">
        <f t="shared" ref="C22:F22" si="9">C23+C24</f>
        <v>92581.2</v>
      </c>
      <c r="D22" s="8">
        <f t="shared" si="9"/>
        <v>88019.9</v>
      </c>
      <c r="E22" s="8">
        <f t="shared" si="9"/>
        <v>45857.4</v>
      </c>
      <c r="F22" s="8">
        <f t="shared" si="9"/>
        <v>45857.4</v>
      </c>
      <c r="G22" s="8">
        <f t="shared" si="6"/>
        <v>49.532086427914095</v>
      </c>
      <c r="H22" s="2"/>
    </row>
    <row r="23" spans="1:8">
      <c r="A23" s="7" t="s">
        <v>7</v>
      </c>
      <c r="B23" s="8">
        <v>3785.8</v>
      </c>
      <c r="C23" s="8">
        <v>3785.8</v>
      </c>
      <c r="D23" s="8">
        <v>0</v>
      </c>
      <c r="E23" s="8">
        <v>550.6</v>
      </c>
      <c r="F23" s="8">
        <v>550.6</v>
      </c>
      <c r="G23" s="8">
        <f t="shared" si="6"/>
        <v>14.543821649321147</v>
      </c>
      <c r="H23" s="2"/>
    </row>
    <row r="24" spans="1:8">
      <c r="A24" s="7" t="s">
        <v>8</v>
      </c>
      <c r="B24" s="8">
        <v>88795.4</v>
      </c>
      <c r="C24" s="8">
        <v>88795.4</v>
      </c>
      <c r="D24" s="8">
        <f>88795.4-775.5</f>
        <v>88019.9</v>
      </c>
      <c r="E24" s="8">
        <v>45306.8</v>
      </c>
      <c r="F24" s="8">
        <v>45306.8</v>
      </c>
      <c r="G24" s="8">
        <f t="shared" si="6"/>
        <v>51.023814296686545</v>
      </c>
      <c r="H24" s="2"/>
    </row>
    <row r="25" spans="1:8" ht="75">
      <c r="A25" s="7" t="s">
        <v>17</v>
      </c>
      <c r="B25" s="8">
        <f>B26+B27+B28</f>
        <v>264288</v>
      </c>
      <c r="C25" s="8">
        <f t="shared" ref="C25:F25" si="10">C26+C27+C28</f>
        <v>228288</v>
      </c>
      <c r="D25" s="8">
        <f t="shared" si="10"/>
        <v>228288</v>
      </c>
      <c r="E25" s="8">
        <f t="shared" si="10"/>
        <v>228288</v>
      </c>
      <c r="F25" s="8">
        <f t="shared" si="10"/>
        <v>132116.20000000001</v>
      </c>
      <c r="G25" s="8">
        <f t="shared" si="6"/>
        <v>57.872599523409029</v>
      </c>
      <c r="H25" s="2"/>
    </row>
    <row r="26" spans="1:8">
      <c r="A26" s="7" t="s">
        <v>8</v>
      </c>
      <c r="B26" s="8">
        <v>223588.6</v>
      </c>
      <c r="C26" s="8">
        <v>223588.6</v>
      </c>
      <c r="D26" s="8">
        <v>223588.6</v>
      </c>
      <c r="E26" s="8">
        <v>223588.6</v>
      </c>
      <c r="F26" s="8">
        <v>111804.6</v>
      </c>
      <c r="G26" s="8">
        <f t="shared" si="6"/>
        <v>50.004606674937811</v>
      </c>
      <c r="H26" s="1"/>
    </row>
    <row r="27" spans="1:8">
      <c r="A27" s="7" t="s">
        <v>9</v>
      </c>
      <c r="B27" s="8">
        <v>4699.3999999999996</v>
      </c>
      <c r="C27" s="8">
        <v>4699.3999999999996</v>
      </c>
      <c r="D27" s="8">
        <v>4699.3999999999996</v>
      </c>
      <c r="E27" s="8">
        <v>4699.3999999999996</v>
      </c>
      <c r="F27" s="8">
        <v>2539.4</v>
      </c>
      <c r="G27" s="8">
        <f t="shared" si="6"/>
        <v>54.036685534323539</v>
      </c>
      <c r="H27" s="1"/>
    </row>
    <row r="28" spans="1:8">
      <c r="A28" s="7" t="s">
        <v>0</v>
      </c>
      <c r="B28" s="8">
        <v>36000</v>
      </c>
      <c r="C28" s="8">
        <v>0</v>
      </c>
      <c r="D28" s="8">
        <v>0</v>
      </c>
      <c r="E28" s="8">
        <v>0</v>
      </c>
      <c r="F28" s="8">
        <v>17772.2</v>
      </c>
      <c r="G28" s="8">
        <v>49.4</v>
      </c>
      <c r="H28" s="1"/>
    </row>
    <row r="29" spans="1:8">
      <c r="B29" s="11"/>
      <c r="C29" s="11"/>
    </row>
    <row r="30" spans="1:8">
      <c r="B30" s="11"/>
      <c r="C30" s="11"/>
    </row>
  </sheetData>
  <mergeCells count="7">
    <mergeCell ref="G4:G5"/>
    <mergeCell ref="H4:H5"/>
    <mergeCell ref="A1:H1"/>
    <mergeCell ref="A2:H2"/>
    <mergeCell ref="A4:A5"/>
    <mergeCell ref="B4:D4"/>
    <mergeCell ref="E4:F4"/>
  </mergeCells>
  <pageMargins left="0.78740157480314965" right="0.78740157480314965" top="1.1811023622047245" bottom="0.39370078740157483" header="0" footer="0"/>
  <pageSetup paperSize="9" scale="61" fitToHeight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Таб.3</vt:lpstr>
      <vt:lpstr>Таб.3!Область_печати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Чистюхина</dc:creator>
  <cp:lastModifiedBy>s57m60Admin</cp:lastModifiedBy>
  <cp:lastPrinted>2025-07-16T12:50:40Z</cp:lastPrinted>
  <dcterms:created xsi:type="dcterms:W3CDTF">2023-09-12T15:45:11Z</dcterms:created>
  <dcterms:modified xsi:type="dcterms:W3CDTF">2025-07-16T12:51:16Z</dcterms:modified>
</cp:coreProperties>
</file>